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13" i="1" l="1"/>
  <c r="O14" i="1"/>
  <c r="O15" i="1"/>
  <c r="O12" i="1"/>
  <c r="O4" i="1"/>
  <c r="O5" i="1"/>
  <c r="O6" i="1"/>
  <c r="O7" i="1"/>
  <c r="O8" i="1"/>
  <c r="O3" i="1"/>
  <c r="E3" i="1"/>
  <c r="N9" i="1"/>
  <c r="N19" i="1"/>
  <c r="N18" i="1"/>
  <c r="N13" i="1"/>
  <c r="N14" i="1"/>
  <c r="N15" i="1"/>
  <c r="N12" i="1"/>
  <c r="N4" i="1"/>
  <c r="N5" i="1"/>
  <c r="N6" i="1"/>
  <c r="N7" i="1"/>
  <c r="N8" i="1"/>
  <c r="N3" i="1"/>
  <c r="S36" i="1"/>
  <c r="S35" i="1"/>
  <c r="S34" i="1"/>
  <c r="S33" i="1"/>
  <c r="N34" i="1"/>
  <c r="N35" i="1"/>
  <c r="N36" i="1"/>
  <c r="N37" i="1"/>
  <c r="N33" i="1"/>
  <c r="S26" i="1"/>
  <c r="S27" i="1"/>
  <c r="S25" i="1"/>
  <c r="N26" i="1"/>
  <c r="N27" i="1"/>
  <c r="N28" i="1"/>
  <c r="N29" i="1"/>
  <c r="N25" i="1"/>
  <c r="F31" i="1"/>
  <c r="F26" i="1"/>
  <c r="F27" i="1"/>
  <c r="F28" i="1"/>
  <c r="F29" i="1"/>
  <c r="F30" i="1"/>
  <c r="F25" i="1"/>
  <c r="E5" i="1"/>
  <c r="E4" i="1"/>
  <c r="D4" i="1"/>
  <c r="D5" i="1"/>
  <c r="D3" i="1"/>
  <c r="D1" i="1"/>
</calcChain>
</file>

<file path=xl/sharedStrings.xml><?xml version="1.0" encoding="utf-8"?>
<sst xmlns="http://schemas.openxmlformats.org/spreadsheetml/2006/main" count="97" uniqueCount="72">
  <si>
    <t>celkem respondentů:</t>
  </si>
  <si>
    <t>kladně na otázku č.4 odpovědělo:</t>
  </si>
  <si>
    <t>z nich ženy</t>
  </si>
  <si>
    <t>z nich muži</t>
  </si>
  <si>
    <t>otázka č.5, tři výrobky:</t>
  </si>
  <si>
    <t>otázka č.6, tři doby pro konání kurzů:</t>
  </si>
  <si>
    <t>otázka č.7, forma:</t>
  </si>
  <si>
    <t>otázka č.8, dvě doplňkové služby:</t>
  </si>
  <si>
    <t>otázka č.9, cena:</t>
  </si>
  <si>
    <t>věková kategorie</t>
  </si>
  <si>
    <t>do 20</t>
  </si>
  <si>
    <t>31-40</t>
  </si>
  <si>
    <t>41-50</t>
  </si>
  <si>
    <t>51-60</t>
  </si>
  <si>
    <t>61 a více</t>
  </si>
  <si>
    <t>21-30</t>
  </si>
  <si>
    <t>sociální status</t>
  </si>
  <si>
    <t>student</t>
  </si>
  <si>
    <t>pracující</t>
  </si>
  <si>
    <t>mateřská/nezaměstnaný</t>
  </si>
  <si>
    <t>penzista</t>
  </si>
  <si>
    <t>pohlaví</t>
  </si>
  <si>
    <t>čistící prostředky</t>
  </si>
  <si>
    <t>šampon</t>
  </si>
  <si>
    <t>mýdlo</t>
  </si>
  <si>
    <t>krém</t>
  </si>
  <si>
    <t>voda</t>
  </si>
  <si>
    <t>gel</t>
  </si>
  <si>
    <t>jiné</t>
  </si>
  <si>
    <t>Květa</t>
  </si>
  <si>
    <t>Danča</t>
  </si>
  <si>
    <t>-&gt; voda po holení s mateřskou kašičkou</t>
  </si>
  <si>
    <t>-&gt; cokoliv</t>
  </si>
  <si>
    <t>-&gt; pleťové masky</t>
  </si>
  <si>
    <t>-&gt; deodorant</t>
  </si>
  <si>
    <t>ad 5.</t>
  </si>
  <si>
    <t>celkem</t>
  </si>
  <si>
    <t>ad 6.</t>
  </si>
  <si>
    <t>po-pa dopo</t>
  </si>
  <si>
    <t>po-pa odpo</t>
  </si>
  <si>
    <t>po-pa večer</t>
  </si>
  <si>
    <t>víkend dopo</t>
  </si>
  <si>
    <t>víkend odpo</t>
  </si>
  <si>
    <t>ad 7.</t>
  </si>
  <si>
    <t>půldenní</t>
  </si>
  <si>
    <t>série</t>
  </si>
  <si>
    <t>jeden</t>
  </si>
  <si>
    <t>ad 8.</t>
  </si>
  <si>
    <t>balíčky</t>
  </si>
  <si>
    <t>suroviny</t>
  </si>
  <si>
    <t>poukazy</t>
  </si>
  <si>
    <t>poradenství</t>
  </si>
  <si>
    <t>s dětmi</t>
  </si>
  <si>
    <t>-&gt; parfém</t>
  </si>
  <si>
    <t>-&gt; balzám na rty</t>
  </si>
  <si>
    <t>-&gt; intimní hygiena</t>
  </si>
  <si>
    <t>-&gt; krém na ruce</t>
  </si>
  <si>
    <t>-&gt; kondicionér na vlasy</t>
  </si>
  <si>
    <t>krémy</t>
  </si>
  <si>
    <t>tuhé mýdlo</t>
  </si>
  <si>
    <t>ad 9.</t>
  </si>
  <si>
    <t>500-800</t>
  </si>
  <si>
    <t>801-1300</t>
  </si>
  <si>
    <t>1301-1900</t>
  </si>
  <si>
    <t>1901-2600</t>
  </si>
  <si>
    <t>víkend dopo, odpo</t>
  </si>
  <si>
    <t>prodej surovin</t>
  </si>
  <si>
    <t>500-800 Kč</t>
  </si>
  <si>
    <t>nevyplnilo</t>
  </si>
  <si>
    <t>Ženy</t>
  </si>
  <si>
    <t>Muži</t>
  </si>
  <si>
    <t>ze souboru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</si>
</sst>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166" fontId="0" fillId="0" borderId="0" xfId="1" applyNumberFormat="1" applyFont="1"/>
    <xf numFmtId="0" fontId="2" fillId="0" borderId="0" xfId="0" applyFont="1"/>
    <xf numFmtId="0" fontId="0" fillId="0" borderId="0" xfId="0" quotePrefix="1"/>
    <xf numFmtId="0" fontId="0" fillId="2" borderId="1" xfId="0" applyFill="1" applyBorder="1"/>
    <xf numFmtId="0" fontId="0" fillId="2" borderId="2" xfId="0" applyFill="1" applyBorder="1"/>
    <xf numFmtId="10" fontId="0" fillId="2" borderId="2" xfId="1" applyNumberFormat="1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10" fontId="0" fillId="2" borderId="0" xfId="1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Věkové složení respondentů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2529090113735779E-2"/>
          <c:y val="0.16245370370370371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Sheet1!$N$2</c:f>
              <c:strCache>
                <c:ptCount val="1"/>
                <c:pt idx="0">
                  <c:v>celkem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Sheet1!$K$3:$K$9</c:f>
              <c:strCache>
                <c:ptCount val="7"/>
                <c:pt idx="0">
                  <c:v>do 20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  <c:pt idx="4">
                  <c:v>51-60</c:v>
                </c:pt>
                <c:pt idx="5">
                  <c:v>61 a více</c:v>
                </c:pt>
                <c:pt idx="6">
                  <c:v>nevyplnilo</c:v>
                </c:pt>
              </c:strCache>
            </c:strRef>
          </c:cat>
          <c:val>
            <c:numRef>
              <c:f>Sheet1!$N$3:$N$9</c:f>
              <c:numCache>
                <c:formatCode>General</c:formatCode>
                <c:ptCount val="7"/>
                <c:pt idx="0">
                  <c:v>31</c:v>
                </c:pt>
                <c:pt idx="1">
                  <c:v>79</c:v>
                </c:pt>
                <c:pt idx="2">
                  <c:v>21</c:v>
                </c:pt>
                <c:pt idx="3">
                  <c:v>23</c:v>
                </c:pt>
                <c:pt idx="4">
                  <c:v>12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6033912"/>
        <c:axId val="486033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Sheet1!$L$2</c15:sqref>
                        </c15:formulaRef>
                      </c:ext>
                    </c:extLst>
                    <c:strCache>
                      <c:ptCount val="1"/>
                      <c:pt idx="0">
                        <c:v>Danča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Sheet1!$K$3:$K$9</c15:sqref>
                        </c15:formulaRef>
                      </c:ext>
                    </c:extLst>
                    <c:strCache>
                      <c:ptCount val="7"/>
                      <c:pt idx="0">
                        <c:v>do 20</c:v>
                      </c:pt>
                      <c:pt idx="1">
                        <c:v>21-30</c:v>
                      </c:pt>
                      <c:pt idx="2">
                        <c:v>31-40</c:v>
                      </c:pt>
                      <c:pt idx="3">
                        <c:v>41-50</c:v>
                      </c:pt>
                      <c:pt idx="4">
                        <c:v>51-60</c:v>
                      </c:pt>
                      <c:pt idx="5">
                        <c:v>61 a více</c:v>
                      </c:pt>
                      <c:pt idx="6">
                        <c:v>nevyplnilo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Sheet1!$L$3:$L$9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15</c:v>
                      </c:pt>
                      <c:pt idx="1">
                        <c:v>29</c:v>
                      </c:pt>
                      <c:pt idx="2">
                        <c:v>11</c:v>
                      </c:pt>
                      <c:pt idx="3">
                        <c:v>12</c:v>
                      </c:pt>
                      <c:pt idx="4">
                        <c:v>9</c:v>
                      </c:pt>
                      <c:pt idx="5">
                        <c:v>4</c:v>
                      </c:pt>
                      <c:pt idx="6">
                        <c:v>10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Sheet1!$M$2</c15:sqref>
                        </c15:formulaRef>
                      </c:ext>
                    </c:extLst>
                    <c:strCache>
                      <c:ptCount val="1"/>
                      <c:pt idx="0">
                        <c:v>Květa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Sheet1!$K$3:$K$9</c15:sqref>
                        </c15:formulaRef>
                      </c:ext>
                    </c:extLst>
                    <c:strCache>
                      <c:ptCount val="7"/>
                      <c:pt idx="0">
                        <c:v>do 20</c:v>
                      </c:pt>
                      <c:pt idx="1">
                        <c:v>21-30</c:v>
                      </c:pt>
                      <c:pt idx="2">
                        <c:v>31-40</c:v>
                      </c:pt>
                      <c:pt idx="3">
                        <c:v>41-50</c:v>
                      </c:pt>
                      <c:pt idx="4">
                        <c:v>51-60</c:v>
                      </c:pt>
                      <c:pt idx="5">
                        <c:v>61 a více</c:v>
                      </c:pt>
                      <c:pt idx="6">
                        <c:v>nevyplnilo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Sheet1!$M$3:$M$9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16</c:v>
                      </c:pt>
                      <c:pt idx="1">
                        <c:v>50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3</c:v>
                      </c:pt>
                      <c:pt idx="5">
                        <c:v>4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86033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6033520"/>
        <c:crosses val="autoZero"/>
        <c:auto val="1"/>
        <c:lblAlgn val="ctr"/>
        <c:lblOffset val="100"/>
        <c:noMultiLvlLbl val="0"/>
      </c:catAx>
      <c:valAx>
        <c:axId val="48603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6033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Sociální status respondentů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Sociální složení respondentů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Sheet1!$K$12:$K$15</c:f>
              <c:strCache>
                <c:ptCount val="4"/>
                <c:pt idx="0">
                  <c:v>student</c:v>
                </c:pt>
                <c:pt idx="1">
                  <c:v>pracující</c:v>
                </c:pt>
                <c:pt idx="2">
                  <c:v>mateřská/nezaměstnaný</c:v>
                </c:pt>
                <c:pt idx="3">
                  <c:v>penzista</c:v>
                </c:pt>
              </c:strCache>
            </c:strRef>
          </c:cat>
          <c:val>
            <c:numRef>
              <c:f>Sheet1!$N$12:$N$15</c:f>
              <c:numCache>
                <c:formatCode>General</c:formatCode>
                <c:ptCount val="4"/>
                <c:pt idx="0">
                  <c:v>84</c:v>
                </c:pt>
                <c:pt idx="1">
                  <c:v>75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3841152"/>
        <c:axId val="493841544"/>
        <c:extLst/>
      </c:barChart>
      <c:catAx>
        <c:axId val="49384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3841544"/>
        <c:crosses val="autoZero"/>
        <c:auto val="1"/>
        <c:lblAlgn val="ctr"/>
        <c:lblOffset val="100"/>
        <c:noMultiLvlLbl val="0"/>
      </c:catAx>
      <c:valAx>
        <c:axId val="49384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384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Pohlaví respondentů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Sheet1!$K$18:$K$19</c:f>
              <c:strCache>
                <c:ptCount val="2"/>
                <c:pt idx="0">
                  <c:v>Ženy</c:v>
                </c:pt>
                <c:pt idx="1">
                  <c:v>Muži</c:v>
                </c:pt>
              </c:strCache>
            </c:strRef>
          </c:cat>
          <c:val>
            <c:numRef>
              <c:f>Sheet1!$N$18:$N$19</c:f>
              <c:numCache>
                <c:formatCode>General</c:formatCode>
                <c:ptCount val="2"/>
                <c:pt idx="0">
                  <c:v>127</c:v>
                </c:pt>
                <c:pt idx="1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Věkové složení respondentů - v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154287504185434"/>
          <c:y val="0.12856756661150662"/>
          <c:w val="0.49506842508883919"/>
          <c:h val="0.7437505212834558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Sheet1!$K$3:$K$8</c:f>
              <c:strCache>
                <c:ptCount val="6"/>
                <c:pt idx="0">
                  <c:v>do 20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  <c:pt idx="4">
                  <c:v>51-60</c:v>
                </c:pt>
                <c:pt idx="5">
                  <c:v>61 a více</c:v>
                </c:pt>
              </c:strCache>
            </c:strRef>
          </c:cat>
          <c:val>
            <c:numRef>
              <c:f>Sheet1!$O$3:$O$8</c:f>
              <c:numCache>
                <c:formatCode>0.0%</c:formatCode>
                <c:ptCount val="6"/>
                <c:pt idx="0">
                  <c:v>0.16939890710382513</c:v>
                </c:pt>
                <c:pt idx="1">
                  <c:v>0.43169398907103823</c:v>
                </c:pt>
                <c:pt idx="2">
                  <c:v>0.11475409836065574</c:v>
                </c:pt>
                <c:pt idx="3">
                  <c:v>0.12568306010928962</c:v>
                </c:pt>
                <c:pt idx="4">
                  <c:v>6.5573770491803282E-2</c:v>
                </c:pt>
                <c:pt idx="5">
                  <c:v>4.3715846994535519E-2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Sociální skladba respondentů - v %</a:t>
            </a:r>
          </a:p>
        </c:rich>
      </c:tx>
      <c:layout>
        <c:manualLayout>
          <c:xMode val="edge"/>
          <c:yMode val="edge"/>
          <c:x val="1.251548338162512E-2"/>
          <c:y val="8.87410027453811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5831933690201405"/>
          <c:y val="0.1538248420305339"/>
          <c:w val="0.45867915159253742"/>
          <c:h val="0.734192048107406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Sheet1!$K$12:$K$15</c:f>
              <c:strCache>
                <c:ptCount val="4"/>
                <c:pt idx="0">
                  <c:v>student</c:v>
                </c:pt>
                <c:pt idx="1">
                  <c:v>pracující</c:v>
                </c:pt>
                <c:pt idx="2">
                  <c:v>mateřská/nezaměstnaný</c:v>
                </c:pt>
                <c:pt idx="3">
                  <c:v>penzista</c:v>
                </c:pt>
              </c:strCache>
            </c:strRef>
          </c:cat>
          <c:val>
            <c:numRef>
              <c:f>Sheet1!$O$12:$O$15</c:f>
              <c:numCache>
                <c:formatCode>0.0%</c:formatCode>
                <c:ptCount val="4"/>
                <c:pt idx="0">
                  <c:v>0.45901639344262296</c:v>
                </c:pt>
                <c:pt idx="1">
                  <c:v>0.4098360655737705</c:v>
                </c:pt>
                <c:pt idx="2">
                  <c:v>3.825136612021858E-2</c:v>
                </c:pt>
                <c:pt idx="3">
                  <c:v>4.9180327868852458E-2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476250</xdr:colOff>
      <xdr:row>0</xdr:row>
      <xdr:rowOff>4762</xdr:rowOff>
    </xdr:from>
    <xdr:to>
      <xdr:col>27</xdr:col>
      <xdr:colOff>171450</xdr:colOff>
      <xdr:row>14</xdr:row>
      <xdr:rowOff>80962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428625</xdr:colOff>
      <xdr:row>15</xdr:row>
      <xdr:rowOff>0</xdr:rowOff>
    </xdr:from>
    <xdr:to>
      <xdr:col>27</xdr:col>
      <xdr:colOff>123825</xdr:colOff>
      <xdr:row>29</xdr:row>
      <xdr:rowOff>76200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266700</xdr:colOff>
      <xdr:row>30</xdr:row>
      <xdr:rowOff>28575</xdr:rowOff>
    </xdr:from>
    <xdr:to>
      <xdr:col>26</xdr:col>
      <xdr:colOff>238125</xdr:colOff>
      <xdr:row>42</xdr:row>
      <xdr:rowOff>185737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523875</xdr:colOff>
      <xdr:row>0</xdr:row>
      <xdr:rowOff>19049</xdr:rowOff>
    </xdr:from>
    <xdr:to>
      <xdr:col>34</xdr:col>
      <xdr:colOff>581025</xdr:colOff>
      <xdr:row>14</xdr:row>
      <xdr:rowOff>157161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28575</xdr:colOff>
      <xdr:row>15</xdr:row>
      <xdr:rowOff>76200</xdr:rowOff>
    </xdr:from>
    <xdr:to>
      <xdr:col>35</xdr:col>
      <xdr:colOff>342900</xdr:colOff>
      <xdr:row>30</xdr:row>
      <xdr:rowOff>71437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workbookViewId="0">
      <selection activeCell="M41" sqref="M41"/>
    </sheetView>
  </sheetViews>
  <sheetFormatPr defaultRowHeight="15" x14ac:dyDescent="0.25"/>
  <cols>
    <col min="3" max="3" width="15" customWidth="1"/>
    <col min="11" max="11" width="23.28515625" bestFit="1" customWidth="1"/>
  </cols>
  <sheetData>
    <row r="1" spans="1:15" x14ac:dyDescent="0.25">
      <c r="A1" s="2" t="s">
        <v>0</v>
      </c>
      <c r="B1" s="2"/>
      <c r="C1" s="2"/>
      <c r="D1" s="2">
        <f>89+94</f>
        <v>183</v>
      </c>
    </row>
    <row r="2" spans="1:15" ht="15.75" thickBot="1" x14ac:dyDescent="0.3">
      <c r="K2" s="2" t="s">
        <v>9</v>
      </c>
      <c r="L2" t="s">
        <v>30</v>
      </c>
      <c r="M2" t="s">
        <v>29</v>
      </c>
      <c r="N2" t="s">
        <v>36</v>
      </c>
    </row>
    <row r="3" spans="1:15" x14ac:dyDescent="0.25">
      <c r="A3" s="4" t="s">
        <v>1</v>
      </c>
      <c r="B3" s="5"/>
      <c r="C3" s="5"/>
      <c r="D3" s="5">
        <f>22+45</f>
        <v>67</v>
      </c>
      <c r="E3" s="6">
        <f>D3/D1</f>
        <v>0.36612021857923499</v>
      </c>
      <c r="F3" s="5" t="s">
        <v>71</v>
      </c>
      <c r="G3" s="7"/>
      <c r="K3" t="s">
        <v>10</v>
      </c>
      <c r="L3">
        <v>15</v>
      </c>
      <c r="M3">
        <v>16</v>
      </c>
      <c r="N3">
        <f>L3+M3</f>
        <v>31</v>
      </c>
      <c r="O3" s="1">
        <f>N3/$D$1</f>
        <v>0.16939890710382513</v>
      </c>
    </row>
    <row r="4" spans="1:15" x14ac:dyDescent="0.25">
      <c r="A4" s="8" t="s">
        <v>2</v>
      </c>
      <c r="B4" s="9"/>
      <c r="C4" s="9"/>
      <c r="D4" s="9">
        <f>D3-D5</f>
        <v>57</v>
      </c>
      <c r="E4" s="10">
        <f>D4/D3</f>
        <v>0.85074626865671643</v>
      </c>
      <c r="F4" s="9"/>
      <c r="G4" s="11"/>
      <c r="K4" t="s">
        <v>15</v>
      </c>
      <c r="L4">
        <v>29</v>
      </c>
      <c r="M4">
        <v>50</v>
      </c>
      <c r="N4">
        <f t="shared" ref="N4:N9" si="0">L4+M4</f>
        <v>79</v>
      </c>
      <c r="O4" s="1">
        <f t="shared" ref="O4:O8" si="1">N4/$D$1</f>
        <v>0.43169398907103823</v>
      </c>
    </row>
    <row r="5" spans="1:15" x14ac:dyDescent="0.25">
      <c r="A5" s="8" t="s">
        <v>3</v>
      </c>
      <c r="B5" s="9"/>
      <c r="C5" s="9"/>
      <c r="D5" s="9">
        <f>5+5</f>
        <v>10</v>
      </c>
      <c r="E5" s="10">
        <f>D5/D3</f>
        <v>0.14925373134328357</v>
      </c>
      <c r="F5" s="9"/>
      <c r="G5" s="11"/>
      <c r="K5" t="s">
        <v>11</v>
      </c>
      <c r="L5">
        <v>11</v>
      </c>
      <c r="M5">
        <v>10</v>
      </c>
      <c r="N5">
        <f t="shared" si="0"/>
        <v>21</v>
      </c>
      <c r="O5" s="1">
        <f t="shared" si="1"/>
        <v>0.11475409836065574</v>
      </c>
    </row>
    <row r="6" spans="1:15" x14ac:dyDescent="0.25">
      <c r="A6" s="8"/>
      <c r="B6" s="9"/>
      <c r="C6" s="9"/>
      <c r="D6" s="9"/>
      <c r="E6" s="9"/>
      <c r="F6" s="9"/>
      <c r="G6" s="11"/>
      <c r="K6" t="s">
        <v>12</v>
      </c>
      <c r="L6">
        <v>12</v>
      </c>
      <c r="M6">
        <v>11</v>
      </c>
      <c r="N6">
        <f t="shared" si="0"/>
        <v>23</v>
      </c>
      <c r="O6" s="1">
        <f t="shared" si="1"/>
        <v>0.12568306010928962</v>
      </c>
    </row>
    <row r="7" spans="1:15" x14ac:dyDescent="0.25">
      <c r="A7" s="8" t="s">
        <v>4</v>
      </c>
      <c r="B7" s="9"/>
      <c r="C7" s="9"/>
      <c r="D7" s="9">
        <v>1</v>
      </c>
      <c r="E7" s="9" t="s">
        <v>58</v>
      </c>
      <c r="F7" s="9"/>
      <c r="G7" s="11"/>
      <c r="K7" t="s">
        <v>13</v>
      </c>
      <c r="L7">
        <v>9</v>
      </c>
      <c r="M7">
        <v>3</v>
      </c>
      <c r="N7">
        <f t="shared" si="0"/>
        <v>12</v>
      </c>
      <c r="O7" s="1">
        <f t="shared" si="1"/>
        <v>6.5573770491803282E-2</v>
      </c>
    </row>
    <row r="8" spans="1:15" x14ac:dyDescent="0.25">
      <c r="A8" s="8"/>
      <c r="B8" s="9"/>
      <c r="C8" s="9"/>
      <c r="D8" s="9">
        <v>2</v>
      </c>
      <c r="E8" s="9" t="s">
        <v>23</v>
      </c>
      <c r="F8" s="9"/>
      <c r="G8" s="11"/>
      <c r="K8" t="s">
        <v>14</v>
      </c>
      <c r="L8">
        <v>4</v>
      </c>
      <c r="M8">
        <v>4</v>
      </c>
      <c r="N8">
        <f t="shared" si="0"/>
        <v>8</v>
      </c>
      <c r="O8" s="1">
        <f t="shared" si="1"/>
        <v>4.3715846994535519E-2</v>
      </c>
    </row>
    <row r="9" spans="1:15" x14ac:dyDescent="0.25">
      <c r="A9" s="8"/>
      <c r="B9" s="9"/>
      <c r="C9" s="9"/>
      <c r="D9" s="9">
        <v>3</v>
      </c>
      <c r="E9" s="9" t="s">
        <v>59</v>
      </c>
      <c r="F9" s="9"/>
      <c r="G9" s="11"/>
      <c r="K9" t="s">
        <v>68</v>
      </c>
      <c r="L9">
        <v>10</v>
      </c>
      <c r="N9">
        <f t="shared" si="0"/>
        <v>10</v>
      </c>
    </row>
    <row r="10" spans="1:15" x14ac:dyDescent="0.25">
      <c r="A10" s="8"/>
      <c r="B10" s="9"/>
      <c r="C10" s="9"/>
      <c r="D10" s="9"/>
      <c r="E10" s="9"/>
      <c r="F10" s="9"/>
      <c r="G10" s="11"/>
    </row>
    <row r="11" spans="1:15" x14ac:dyDescent="0.25">
      <c r="A11" s="8"/>
      <c r="B11" s="9"/>
      <c r="C11" s="9"/>
      <c r="D11" s="9"/>
      <c r="E11" s="9"/>
      <c r="F11" s="9"/>
      <c r="G11" s="11"/>
      <c r="K11" s="2" t="s">
        <v>16</v>
      </c>
      <c r="L11" t="s">
        <v>30</v>
      </c>
      <c r="M11" t="s">
        <v>29</v>
      </c>
      <c r="N11" t="s">
        <v>36</v>
      </c>
    </row>
    <row r="12" spans="1:15" x14ac:dyDescent="0.25">
      <c r="A12" s="8" t="s">
        <v>5</v>
      </c>
      <c r="B12" s="9"/>
      <c r="C12" s="9"/>
      <c r="D12" s="9">
        <v>1</v>
      </c>
      <c r="E12" s="9" t="s">
        <v>40</v>
      </c>
      <c r="F12" s="9"/>
      <c r="G12" s="11"/>
      <c r="K12" t="s">
        <v>17</v>
      </c>
      <c r="L12">
        <v>26</v>
      </c>
      <c r="M12">
        <v>58</v>
      </c>
      <c r="N12">
        <f>L12+M12</f>
        <v>84</v>
      </c>
      <c r="O12" s="1">
        <f>N12/$D$1</f>
        <v>0.45901639344262296</v>
      </c>
    </row>
    <row r="13" spans="1:15" x14ac:dyDescent="0.25">
      <c r="A13" s="8"/>
      <c r="B13" s="9"/>
      <c r="C13" s="9"/>
      <c r="D13" s="9">
        <v>2.2999999999999998</v>
      </c>
      <c r="E13" s="9" t="s">
        <v>65</v>
      </c>
      <c r="F13" s="9"/>
      <c r="G13" s="11"/>
      <c r="K13" t="s">
        <v>18</v>
      </c>
      <c r="L13">
        <v>48</v>
      </c>
      <c r="M13">
        <v>27</v>
      </c>
      <c r="N13">
        <f t="shared" ref="N13:N15" si="2">L13+M13</f>
        <v>75</v>
      </c>
      <c r="O13" s="1">
        <f t="shared" ref="O13:O15" si="3">N13/$D$1</f>
        <v>0.4098360655737705</v>
      </c>
    </row>
    <row r="14" spans="1:15" x14ac:dyDescent="0.25">
      <c r="A14" s="8"/>
      <c r="B14" s="9"/>
      <c r="C14" s="9"/>
      <c r="D14" s="9"/>
      <c r="E14" s="9"/>
      <c r="F14" s="9"/>
      <c r="G14" s="11"/>
      <c r="K14" t="s">
        <v>19</v>
      </c>
      <c r="L14">
        <v>2</v>
      </c>
      <c r="M14">
        <v>5</v>
      </c>
      <c r="N14">
        <f t="shared" si="2"/>
        <v>7</v>
      </c>
      <c r="O14" s="1">
        <f t="shared" si="3"/>
        <v>3.825136612021858E-2</v>
      </c>
    </row>
    <row r="15" spans="1:15" x14ac:dyDescent="0.25">
      <c r="A15" s="8"/>
      <c r="B15" s="9"/>
      <c r="C15" s="9"/>
      <c r="D15" s="9"/>
      <c r="E15" s="9"/>
      <c r="F15" s="9"/>
      <c r="G15" s="11"/>
      <c r="K15" t="s">
        <v>20</v>
      </c>
      <c r="L15">
        <v>5</v>
      </c>
      <c r="M15">
        <v>4</v>
      </c>
      <c r="N15">
        <f t="shared" si="2"/>
        <v>9</v>
      </c>
      <c r="O15" s="1">
        <f t="shared" si="3"/>
        <v>4.9180327868852458E-2</v>
      </c>
    </row>
    <row r="16" spans="1:15" x14ac:dyDescent="0.25">
      <c r="A16" s="8" t="s">
        <v>6</v>
      </c>
      <c r="B16" s="9"/>
      <c r="C16" s="9"/>
      <c r="D16" s="9"/>
      <c r="E16" s="9" t="s">
        <v>45</v>
      </c>
      <c r="F16" s="9"/>
      <c r="G16" s="11"/>
    </row>
    <row r="17" spans="1:19" x14ac:dyDescent="0.25">
      <c r="A17" s="8"/>
      <c r="B17" s="9"/>
      <c r="C17" s="9"/>
      <c r="D17" s="9"/>
      <c r="E17" s="9"/>
      <c r="F17" s="9"/>
      <c r="G17" s="11"/>
      <c r="K17" s="2" t="s">
        <v>21</v>
      </c>
      <c r="L17" t="s">
        <v>30</v>
      </c>
      <c r="M17" t="s">
        <v>29</v>
      </c>
      <c r="N17" t="s">
        <v>36</v>
      </c>
    </row>
    <row r="18" spans="1:19" x14ac:dyDescent="0.25">
      <c r="A18" s="8" t="s">
        <v>7</v>
      </c>
      <c r="B18" s="9"/>
      <c r="C18" s="9"/>
      <c r="D18" s="9">
        <v>1</v>
      </c>
      <c r="E18" s="9" t="s">
        <v>48</v>
      </c>
      <c r="F18" s="9"/>
      <c r="G18" s="11"/>
      <c r="K18" t="s">
        <v>69</v>
      </c>
      <c r="L18">
        <v>54</v>
      </c>
      <c r="M18">
        <v>73</v>
      </c>
      <c r="N18">
        <f>L18+M18</f>
        <v>127</v>
      </c>
    </row>
    <row r="19" spans="1:19" x14ac:dyDescent="0.25">
      <c r="A19" s="8"/>
      <c r="B19" s="9"/>
      <c r="C19" s="9"/>
      <c r="D19" s="9">
        <v>2</v>
      </c>
      <c r="E19" s="9" t="s">
        <v>66</v>
      </c>
      <c r="F19" s="9"/>
      <c r="G19" s="11"/>
      <c r="K19" t="s">
        <v>70</v>
      </c>
      <c r="L19">
        <v>26</v>
      </c>
      <c r="M19">
        <v>21</v>
      </c>
      <c r="N19">
        <f>L19+M19</f>
        <v>47</v>
      </c>
    </row>
    <row r="20" spans="1:19" x14ac:dyDescent="0.25">
      <c r="A20" s="8"/>
      <c r="B20" s="9"/>
      <c r="C20" s="9"/>
      <c r="D20" s="9"/>
      <c r="E20" s="9"/>
      <c r="F20" s="9"/>
      <c r="G20" s="11"/>
    </row>
    <row r="21" spans="1:19" ht="15.75" thickBot="1" x14ac:dyDescent="0.3">
      <c r="A21" s="12" t="s">
        <v>8</v>
      </c>
      <c r="B21" s="13"/>
      <c r="C21" s="13"/>
      <c r="D21" s="13"/>
      <c r="E21" s="13" t="s">
        <v>67</v>
      </c>
      <c r="F21" s="13"/>
      <c r="G21" s="14"/>
    </row>
    <row r="24" spans="1:19" x14ac:dyDescent="0.25">
      <c r="B24" s="2" t="s">
        <v>35</v>
      </c>
      <c r="D24" s="2" t="s">
        <v>29</v>
      </c>
      <c r="E24" s="2" t="s">
        <v>30</v>
      </c>
      <c r="F24" s="2" t="s">
        <v>36</v>
      </c>
      <c r="K24" s="2" t="s">
        <v>37</v>
      </c>
      <c r="L24" s="2" t="s">
        <v>29</v>
      </c>
      <c r="M24" s="2" t="s">
        <v>30</v>
      </c>
      <c r="N24" s="2" t="s">
        <v>36</v>
      </c>
      <c r="P24" s="2" t="s">
        <v>43</v>
      </c>
      <c r="Q24" s="2" t="s">
        <v>29</v>
      </c>
      <c r="R24" s="2" t="s">
        <v>30</v>
      </c>
      <c r="S24" s="2" t="s">
        <v>36</v>
      </c>
    </row>
    <row r="25" spans="1:19" x14ac:dyDescent="0.25">
      <c r="B25" t="s">
        <v>23</v>
      </c>
      <c r="D25">
        <v>26</v>
      </c>
      <c r="E25">
        <v>11</v>
      </c>
      <c r="F25">
        <f>D25+E25</f>
        <v>37</v>
      </c>
      <c r="K25" t="s">
        <v>38</v>
      </c>
      <c r="L25">
        <v>3</v>
      </c>
      <c r="M25">
        <v>0</v>
      </c>
      <c r="N25">
        <f>L25+M25</f>
        <v>3</v>
      </c>
      <c r="P25" t="s">
        <v>44</v>
      </c>
      <c r="Q25">
        <v>6</v>
      </c>
      <c r="R25">
        <v>3</v>
      </c>
      <c r="S25">
        <f>Q25+R25</f>
        <v>9</v>
      </c>
    </row>
    <row r="26" spans="1:19" x14ac:dyDescent="0.25">
      <c r="B26" t="s">
        <v>24</v>
      </c>
      <c r="D26">
        <v>15</v>
      </c>
      <c r="E26">
        <v>12</v>
      </c>
      <c r="F26">
        <f t="shared" ref="F26:F31" si="4">D26+E26</f>
        <v>27</v>
      </c>
      <c r="K26" t="s">
        <v>39</v>
      </c>
      <c r="L26">
        <v>2</v>
      </c>
      <c r="M26">
        <v>4</v>
      </c>
      <c r="N26">
        <f t="shared" ref="N26:N29" si="5">L26+M26</f>
        <v>6</v>
      </c>
      <c r="P26" t="s">
        <v>46</v>
      </c>
      <c r="Q26">
        <v>1</v>
      </c>
      <c r="R26">
        <v>6</v>
      </c>
      <c r="S26">
        <f t="shared" ref="S26:S27" si="6">Q26+R26</f>
        <v>7</v>
      </c>
    </row>
    <row r="27" spans="1:19" x14ac:dyDescent="0.25">
      <c r="B27" t="s">
        <v>25</v>
      </c>
      <c r="D27">
        <v>30</v>
      </c>
      <c r="E27">
        <v>10</v>
      </c>
      <c r="F27">
        <f t="shared" si="4"/>
        <v>40</v>
      </c>
      <c r="K27" t="s">
        <v>40</v>
      </c>
      <c r="L27">
        <v>14</v>
      </c>
      <c r="M27">
        <v>10</v>
      </c>
      <c r="N27">
        <f t="shared" si="5"/>
        <v>24</v>
      </c>
      <c r="P27" t="s">
        <v>45</v>
      </c>
      <c r="Q27">
        <v>5</v>
      </c>
      <c r="R27">
        <v>14</v>
      </c>
      <c r="S27">
        <f t="shared" si="6"/>
        <v>19</v>
      </c>
    </row>
    <row r="28" spans="1:19" x14ac:dyDescent="0.25">
      <c r="B28" t="s">
        <v>26</v>
      </c>
      <c r="D28">
        <v>18</v>
      </c>
      <c r="E28">
        <v>7</v>
      </c>
      <c r="F28">
        <f t="shared" si="4"/>
        <v>25</v>
      </c>
      <c r="K28" t="s">
        <v>41</v>
      </c>
      <c r="L28">
        <v>8</v>
      </c>
      <c r="M28">
        <v>6</v>
      </c>
      <c r="N28">
        <f t="shared" si="5"/>
        <v>14</v>
      </c>
    </row>
    <row r="29" spans="1:19" x14ac:dyDescent="0.25">
      <c r="B29" t="s">
        <v>27</v>
      </c>
      <c r="D29">
        <v>16</v>
      </c>
      <c r="E29">
        <v>6</v>
      </c>
      <c r="F29">
        <f t="shared" si="4"/>
        <v>22</v>
      </c>
      <c r="K29" t="s">
        <v>42</v>
      </c>
      <c r="L29">
        <v>8</v>
      </c>
      <c r="M29">
        <v>6</v>
      </c>
      <c r="N29">
        <f t="shared" si="5"/>
        <v>14</v>
      </c>
    </row>
    <row r="30" spans="1:19" x14ac:dyDescent="0.25">
      <c r="B30" t="s">
        <v>22</v>
      </c>
      <c r="D30">
        <v>16</v>
      </c>
      <c r="E30">
        <v>7</v>
      </c>
      <c r="F30">
        <f t="shared" si="4"/>
        <v>23</v>
      </c>
    </row>
    <row r="31" spans="1:19" x14ac:dyDescent="0.25">
      <c r="B31" t="s">
        <v>28</v>
      </c>
      <c r="D31">
        <v>8</v>
      </c>
      <c r="E31">
        <v>5</v>
      </c>
      <c r="F31">
        <f t="shared" si="4"/>
        <v>13</v>
      </c>
    </row>
    <row r="32" spans="1:19" x14ac:dyDescent="0.25">
      <c r="E32" s="3" t="s">
        <v>31</v>
      </c>
      <c r="K32" s="2" t="s">
        <v>47</v>
      </c>
      <c r="L32" s="2" t="s">
        <v>29</v>
      </c>
      <c r="M32" s="2" t="s">
        <v>30</v>
      </c>
      <c r="N32" s="2" t="s">
        <v>36</v>
      </c>
      <c r="P32" s="2" t="s">
        <v>60</v>
      </c>
      <c r="Q32" s="2" t="s">
        <v>29</v>
      </c>
      <c r="R32" s="2" t="s">
        <v>30</v>
      </c>
      <c r="S32" s="2" t="s">
        <v>36</v>
      </c>
    </row>
    <row r="33" spans="5:19" x14ac:dyDescent="0.25">
      <c r="E33" s="3" t="s">
        <v>32</v>
      </c>
      <c r="K33" t="s">
        <v>48</v>
      </c>
      <c r="L33">
        <v>23</v>
      </c>
      <c r="M33">
        <v>10</v>
      </c>
      <c r="N33">
        <f>L33+M33</f>
        <v>33</v>
      </c>
      <c r="P33" t="s">
        <v>61</v>
      </c>
      <c r="Q33">
        <v>30</v>
      </c>
      <c r="R33">
        <v>14</v>
      </c>
      <c r="S33">
        <f>Q33+R33</f>
        <v>44</v>
      </c>
    </row>
    <row r="34" spans="5:19" x14ac:dyDescent="0.25">
      <c r="E34" s="3" t="s">
        <v>33</v>
      </c>
      <c r="K34" t="s">
        <v>49</v>
      </c>
      <c r="L34">
        <v>22</v>
      </c>
      <c r="M34">
        <v>8</v>
      </c>
      <c r="N34">
        <f t="shared" ref="N34:N37" si="7">L34+M34</f>
        <v>30</v>
      </c>
      <c r="P34" t="s">
        <v>62</v>
      </c>
      <c r="Q34">
        <v>6</v>
      </c>
      <c r="R34">
        <v>7</v>
      </c>
      <c r="S34">
        <f t="shared" ref="S34:S36" si="8">Q34+R34</f>
        <v>13</v>
      </c>
    </row>
    <row r="35" spans="5:19" x14ac:dyDescent="0.25">
      <c r="E35" s="3" t="s">
        <v>34</v>
      </c>
      <c r="K35" t="s">
        <v>50</v>
      </c>
      <c r="L35">
        <v>7</v>
      </c>
      <c r="M35">
        <v>3</v>
      </c>
      <c r="N35">
        <f t="shared" si="7"/>
        <v>10</v>
      </c>
      <c r="P35" t="s">
        <v>63</v>
      </c>
      <c r="Q35">
        <v>0</v>
      </c>
      <c r="R35">
        <v>0</v>
      </c>
      <c r="S35">
        <f t="shared" si="8"/>
        <v>0</v>
      </c>
    </row>
    <row r="36" spans="5:19" x14ac:dyDescent="0.25">
      <c r="E36" s="3" t="s">
        <v>53</v>
      </c>
      <c r="K36" t="s">
        <v>51</v>
      </c>
      <c r="L36">
        <v>13</v>
      </c>
      <c r="M36">
        <v>4</v>
      </c>
      <c r="N36">
        <f t="shared" si="7"/>
        <v>17</v>
      </c>
      <c r="P36" t="s">
        <v>64</v>
      </c>
      <c r="Q36">
        <v>0</v>
      </c>
      <c r="R36">
        <v>0</v>
      </c>
      <c r="S36">
        <f t="shared" si="8"/>
        <v>0</v>
      </c>
    </row>
    <row r="37" spans="5:19" x14ac:dyDescent="0.25">
      <c r="E37" s="3" t="s">
        <v>54</v>
      </c>
      <c r="K37" t="s">
        <v>52</v>
      </c>
      <c r="L37">
        <v>3</v>
      </c>
      <c r="M37">
        <v>5</v>
      </c>
      <c r="N37">
        <f t="shared" si="7"/>
        <v>8</v>
      </c>
    </row>
    <row r="38" spans="5:19" x14ac:dyDescent="0.25">
      <c r="E38" s="3" t="s">
        <v>55</v>
      </c>
    </row>
    <row r="39" spans="5:19" x14ac:dyDescent="0.25">
      <c r="E39" s="3" t="s">
        <v>56</v>
      </c>
    </row>
    <row r="40" spans="5:19" x14ac:dyDescent="0.25">
      <c r="E40" s="3" t="s">
        <v>57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2015-12-03T11:35:48Z</dcterms:modified>
</cp:coreProperties>
</file>